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marycentre-my.sharepoint.com/personal/dwalker_marycentre_com/Documents/COVID-19/TDSASP Group/Steering Committee/"/>
    </mc:Choice>
  </mc:AlternateContent>
  <xr:revisionPtr revIDLastSave="0" documentId="8_{8E976CFE-D8FA-4D0D-B0BC-EE187256DFC3}" xr6:coauthVersionLast="45" xr6:coauthVersionMax="45" xr10:uidLastSave="{00000000-0000-0000-0000-000000000000}"/>
  <bookViews>
    <workbookView xWindow="-28920" yWindow="-120" windowWidth="29040" windowHeight="15840" activeTab="2" xr2:uid="{00000000-000D-0000-FFFF-FFFF00000000}"/>
  </bookViews>
  <sheets>
    <sheet name="Risk Mitigation Table" sheetId="1" r:id="rId1"/>
    <sheet name="Risk Assessment" sheetId="2" r:id="rId2"/>
    <sheet name="Overall Risk Score" sheetId="4" r:id="rId3"/>
    <sheet name="Rational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G28" i="1"/>
  <c r="G29" i="1"/>
  <c r="H6" i="2" l="1"/>
  <c r="H15" i="2"/>
  <c r="H25" i="2"/>
  <c r="H36" i="2" l="1"/>
  <c r="E3" i="4" s="1"/>
  <c r="G6" i="1"/>
  <c r="G7" i="1"/>
  <c r="G8" i="1"/>
  <c r="G9" i="1"/>
  <c r="G10" i="1"/>
  <c r="G11" i="1"/>
  <c r="G12" i="1"/>
  <c r="G13" i="1"/>
  <c r="G14" i="1"/>
  <c r="G15" i="1"/>
  <c r="G16" i="1"/>
  <c r="G17" i="1"/>
  <c r="G18" i="1"/>
  <c r="G19" i="1"/>
  <c r="G20" i="1"/>
  <c r="G21" i="1"/>
  <c r="G22" i="1"/>
  <c r="G23" i="1"/>
  <c r="G24" i="1"/>
  <c r="G25" i="1"/>
  <c r="G26" i="1"/>
  <c r="G5" i="1"/>
  <c r="E5" i="4" s="1"/>
  <c r="G30" i="1" l="1"/>
  <c r="G32" i="1" s="1"/>
</calcChain>
</file>

<file path=xl/sharedStrings.xml><?xml version="1.0" encoding="utf-8"?>
<sst xmlns="http://schemas.openxmlformats.org/spreadsheetml/2006/main" count="145" uniqueCount="124">
  <si>
    <t>Key consideration</t>
  </si>
  <si>
    <t>Score               Yes/Completed (2) Maybe/In Progress (1) No/Not Considered (0)</t>
  </si>
  <si>
    <t>Weighting</t>
  </si>
  <si>
    <t>Total Score</t>
  </si>
  <si>
    <t>Close contact between people can be eliminated (e.g., teleworking, virtual services, contactless business model - delivery, curbside pickup)</t>
  </si>
  <si>
    <t>The number of people that come into contact with another in the setting can be reduced (e.g., by restricting number of people in the setting)</t>
  </si>
  <si>
    <t>Proximity of individuals can be reduced through physical separation (e.g. minimum 2 metres between desks, tables, counters, lineups)</t>
  </si>
  <si>
    <t>Visual cues can be used to encourage a 2 metre distance (e.g. accessible signage, floor markings)</t>
  </si>
  <si>
    <t>Physical barriers can be installed between individuals (e.g., plexiglass shield or high walled cubicle)</t>
  </si>
  <si>
    <t>Windows can be opened or operations/activities can be moved outside</t>
  </si>
  <si>
    <t>The number of common surfaces that need to be touched can be reduced (e.g., doors propped open, no-touch waste containers)</t>
  </si>
  <si>
    <t>Contactless payment methods can be offered, if possible</t>
  </si>
  <si>
    <t>Non-essential common areas can be closed</t>
  </si>
  <si>
    <t>Access to non-essential equipment can be restricted</t>
  </si>
  <si>
    <t>Individuals can be isolated from others if they develop symptoms in the setting</t>
  </si>
  <si>
    <t>The frequency of environmental cleaning can be increased, especially for high-touch surfaces</t>
  </si>
  <si>
    <t>Shared equipment can be cleaned and disinfected before and after use</t>
  </si>
  <si>
    <t>Absenteeism policies can be adjusted to enable employees to stay home when ill, in quarantine (self-isolation), or if they are taking care of children or someone who is ill</t>
  </si>
  <si>
    <t>It is possible to stagger when people enter and exit the setting to reduce number of contacts (e.g., staggered start times at work, or spacing between booked appointments).</t>
  </si>
  <si>
    <t>Contact duration can be reduced to less than 15 minutes by changing the way people interact in the setting</t>
  </si>
  <si>
    <t>Gatherings that attract people from longer distances can be limited</t>
  </si>
  <si>
    <t>Access to handwashing facilities can be increased (e.g. by placing hand sanitizer dispensers in prominent locations), ensuring accessibility for individuals with disabilities or other accommodation needs</t>
  </si>
  <si>
    <t>Special accommodations for clients from vulnerable groups (e.g. dedicated shopping hours for seniors and people with immune compromising or underlying medical conditions) can be provided</t>
  </si>
  <si>
    <t>It is possible to post accessible signage to discourage individuals who are ill entering the setting</t>
  </si>
  <si>
    <t>Individuals can be screened for known symptoms of COVID-19 before entering the setting (i.e., actively or passively)</t>
  </si>
  <si>
    <t>Contact information for individuals in the setting can be collected so that they could be notified in the event of a known COVID-19 exposure</t>
  </si>
  <si>
    <t>Tissues and no-touch waste containers can be provided to enable respiratory etiquette</t>
  </si>
  <si>
    <t>PPE can be used appropriately as per usual practice or as recommended by the Occupational Health and Safety department or local PHA (e.g., if employees will be within 2 metres of others)</t>
  </si>
  <si>
    <t>Individuals can wear NMMs in the setting when it is not possible to maintain a 2 metre physical distance from others</t>
  </si>
  <si>
    <r>
      <rPr>
        <b/>
        <sz val="11"/>
        <color theme="1"/>
        <rFont val="Calibri"/>
        <family val="2"/>
        <scheme val="minor"/>
      </rPr>
      <t>Adminstrative Controls  -</t>
    </r>
    <r>
      <rPr>
        <sz val="11"/>
        <color theme="1"/>
        <rFont val="Calibri"/>
        <family val="2"/>
        <scheme val="minor"/>
      </rPr>
      <t xml:space="preserve"> Strategies to change to the way people interact with the setting in order to reduce risk (e.g., through changes to business policies or practices)</t>
    </r>
  </si>
  <si>
    <r>
      <rPr>
        <b/>
        <sz val="11"/>
        <color theme="1"/>
        <rFont val="Calibri"/>
        <family val="2"/>
        <scheme val="minor"/>
      </rPr>
      <t xml:space="preserve">Physical distancing        </t>
    </r>
    <r>
      <rPr>
        <sz val="11"/>
        <color theme="1"/>
        <rFont val="Calibri"/>
        <family val="2"/>
        <scheme val="minor"/>
      </rPr>
      <t>Strategies to maintain a 2 metre distance between individuals and reduce time spent in close proximity</t>
    </r>
  </si>
  <si>
    <r>
      <rPr>
        <b/>
        <sz val="11"/>
        <color rgb="FF333333"/>
        <rFont val="Calibri"/>
        <family val="2"/>
        <scheme val="minor"/>
      </rPr>
      <t xml:space="preserve">Engineering Controls    </t>
    </r>
    <r>
      <rPr>
        <sz val="11"/>
        <color rgb="FF333333"/>
        <rFont val="Calibri"/>
        <family val="2"/>
        <scheme val="minor"/>
      </rPr>
      <t xml:space="preserve">                 Strategies to create physical barriers between individuals and reduce exposure to common surfaces</t>
    </r>
  </si>
  <si>
    <r>
      <rPr>
        <b/>
        <sz val="11"/>
        <color theme="1"/>
        <rFont val="Calibri"/>
        <family val="2"/>
        <scheme val="minor"/>
      </rPr>
      <t>Personal Protective Equipment and non-medical masks (NMM</t>
    </r>
    <r>
      <rPr>
        <sz val="11"/>
        <color theme="1"/>
        <rFont val="Calibri"/>
        <family val="2"/>
        <scheme val="minor"/>
      </rPr>
      <t>) - Equipment worn/used by a person to prevent spread of the virus</t>
    </r>
  </si>
  <si>
    <t>Mitigation Checklist:</t>
  </si>
  <si>
    <t>Mitigation strategies are essential to prevent the introduction of COVID-19 into the congregate settings, and to reduce the chance of further transmission, which could lead to outbreaks. Strategies are provided in the table below; however, measures must be tailored to each setting.The owners or operators of these congregate living spaces must also consider this guidance in the context of their legal responsibilities under the applicable federal, provincial or territorial Health and Safety legislation</t>
  </si>
  <si>
    <t>Topic                     (Hierarchy  of Control Category)</t>
  </si>
  <si>
    <t>Risk Level</t>
  </si>
  <si>
    <t>High</t>
  </si>
  <si>
    <t>Medium</t>
  </si>
  <si>
    <t>Some individuals are considered essential workers and critical shortages in workforce or expertise could result if they contract COVID-19 at the setting</t>
  </si>
  <si>
    <t>Low</t>
  </si>
  <si>
    <t>The setting is a confined indoor space with no windows that can open</t>
  </si>
  <si>
    <t>Individuals have/may have interactions with some others in the setting</t>
  </si>
  <si>
    <r>
      <t>o</t>
    </r>
    <r>
      <rPr>
        <sz val="7"/>
        <color theme="1"/>
        <rFont val="Times New Roman"/>
        <family val="1"/>
      </rPr>
      <t xml:space="preserve">   </t>
    </r>
    <r>
      <rPr>
        <sz val="12"/>
        <color theme="1"/>
        <rFont val="Calibri"/>
        <family val="2"/>
        <scheme val="minor"/>
      </rPr>
      <t>Essential visitors – health care workers attending to provide care</t>
    </r>
  </si>
  <si>
    <r>
      <t>o</t>
    </r>
    <r>
      <rPr>
        <sz val="7"/>
        <color theme="1"/>
        <rFont val="Times New Roman"/>
        <family val="1"/>
      </rPr>
      <t xml:space="preserve">   </t>
    </r>
    <r>
      <rPr>
        <sz val="12"/>
        <color theme="1"/>
        <rFont val="Calibri"/>
        <family val="2"/>
        <scheme val="minor"/>
      </rPr>
      <t xml:space="preserve">Other residents attending the setting such as short term/respite stay </t>
    </r>
  </si>
  <si>
    <t>Individuals have/may have transient contact (within 2 metres for less than 15 minutes) with others when spending time in the setting</t>
  </si>
  <si>
    <t>Individuals have/may have contact with high-touch surfaces</t>
  </si>
  <si>
    <t>The setting is a confined indoor space, but has windows that can be opened</t>
  </si>
  <si>
    <t>Contact with high-touch surfaces is infrequent</t>
  </si>
  <si>
    <t>The setting is not a confined indoor space, or is outdoors</t>
  </si>
  <si>
    <t>Total</t>
  </si>
  <si>
    <t>High (3)</t>
  </si>
  <si>
    <t>Medium (2)</t>
  </si>
  <si>
    <t>Low (1)</t>
  </si>
  <si>
    <t>Total Risk Score</t>
  </si>
  <si>
    <t>Score:</t>
  </si>
  <si>
    <t>Yes (1)/ N0 (0)</t>
  </si>
  <si>
    <t>Total COVID-19 Risk Score from Risk Assessment Tab</t>
  </si>
  <si>
    <t xml:space="preserve">Total Mitigation Score from Mitigation </t>
  </si>
  <si>
    <t>Table 3. Matrix for determining overall risk of contributing to COVID-19 community transmission and next steps</t>
  </si>
  <si>
    <t>Risk mitigation potential (from Table 2)</t>
  </si>
  <si>
    <t>Moderate risk</t>
  </si>
  <si>
    <t>of contributing to COVID-19 community transmission. Increase or strengthen mitigation strategies if possible.</t>
  </si>
  <si>
    <t>Higher risk</t>
  </si>
  <si>
    <t>of contributing to COVID-19 community transmission. Consider delaying reopening. Increase or strengthen mitigation strategies.</t>
  </si>
  <si>
    <t>Highest risk</t>
  </si>
  <si>
    <t>Lower risk</t>
  </si>
  <si>
    <t>of contributing to COVID-19 community transmission. Maintain mitigation strategies.</t>
  </si>
  <si>
    <t>Lowest risk</t>
  </si>
  <si>
    <t xml:space="preserve">Sum of Mitigation Measures </t>
  </si>
  <si>
    <t>Total Mitigation Score (%)</t>
  </si>
  <si>
    <t>Stronger                          (75-100)</t>
  </si>
  <si>
    <t>Moderate                    (25-75)</t>
  </si>
  <si>
    <t>Weaker                          (0-25)</t>
  </si>
  <si>
    <t>Respite care questions</t>
  </si>
  <si>
    <r>
      <rPr>
        <b/>
        <sz val="12"/>
        <color rgb="FF333333"/>
        <rFont val="Calibri"/>
        <family val="2"/>
        <scheme val="minor"/>
      </rPr>
      <t>Short stay settings</t>
    </r>
    <r>
      <rPr>
        <sz val="12"/>
        <color rgb="FF333333"/>
        <rFont val="Calibri"/>
        <family val="2"/>
        <scheme val="minor"/>
      </rPr>
      <t xml:space="preserve">:  pre-admission screening is conducted and in-person screening is done upon admission. </t>
    </r>
  </si>
  <si>
    <t>Individual interact with many individuals outside of the family home  inlcuding additional care providers</t>
  </si>
  <si>
    <t>Overall Risk Score</t>
  </si>
  <si>
    <t xml:space="preserve">Assessing Overall Risk </t>
  </si>
  <si>
    <t>The individual is an older adult or is known to have underlying medical or immune compromising conditions and are therefore at higher risk of severe illness</t>
  </si>
  <si>
    <t>The individual is considered an essential workers and critical shortages in workforce or expertise could result if they contract COVID-19 at the setting</t>
  </si>
  <si>
    <t>Family and essential visitors (family, other visitors) are visiting the setting from outside the community where it is located</t>
  </si>
  <si>
    <t>The individual is not able to practice core personal practices</t>
  </si>
  <si>
    <t>The individual have interactions with many others in the setting</t>
  </si>
  <si>
    <t>The individual have close contact (within 2 metres) with others</t>
  </si>
  <si>
    <r>
      <t>The individual have prolonged (i.e., &gt;15 minutes</t>
    </r>
    <r>
      <rPr>
        <sz val="11"/>
        <color theme="1"/>
        <rFont val="Calibri"/>
        <family val="2"/>
        <scheme val="minor"/>
      </rPr>
      <t>) interactions with others</t>
    </r>
  </si>
  <si>
    <t>The individual frequently have contact with potentially infectious high-touch surfaces (e.g., door handles, service counters, railings)</t>
  </si>
  <si>
    <t>The  individual is able to practice some core personal practices</t>
  </si>
  <si>
    <t>Some family or other essential visitors are visiting the setting from outside the community where it is located</t>
  </si>
  <si>
    <t>Individual might be at a higher risk of servere illness: an  older adult or is known to have an underlying medical or immune compromising conditions</t>
  </si>
  <si>
    <t>Individual is not an older adult and does not have an underlying medical or an immune compromising conditions and are therefore at a lower risk of severe illness</t>
  </si>
  <si>
    <t>Family and essential visitors are visiting the setting from outside the community where it is located</t>
  </si>
  <si>
    <t>The individual is  mostly able to avoid prolonged (i.e. &gt;15 minutes) close contact (within 2 metres) with others in the setting</t>
  </si>
  <si>
    <t>Individal is able to practice core personal practices</t>
  </si>
  <si>
    <t>Other considerations: personal benefit to the client etc.</t>
  </si>
  <si>
    <t>Mitigation Measures</t>
  </si>
  <si>
    <t>Monitoring</t>
  </si>
  <si>
    <t>Documentation</t>
  </si>
  <si>
    <t>Risk Assessment Tool will be reviewed as changes occur with pandemic.</t>
  </si>
  <si>
    <t>Staff complete screening tool upon arrival and departure from every shift.</t>
  </si>
  <si>
    <t>Recorded in Microsoft Forms.</t>
  </si>
  <si>
    <t>Risk Assessment Tool is uploaded into ShareVision.</t>
  </si>
  <si>
    <t>Recorded in ShareVision.</t>
  </si>
  <si>
    <t>Sign up at the beginning of each session indicates private lessons.</t>
  </si>
  <si>
    <t>TEAD policies and processes for COVID-19 uploaded into ShareVision.</t>
  </si>
  <si>
    <t>Instructors and volunteers will complete daily screening.</t>
  </si>
  <si>
    <t>Monitored by TEAD.</t>
  </si>
  <si>
    <t>Instructors and volunteers will participate in regular hand washing, santizing of the area, and will wear masks at all times.</t>
  </si>
  <si>
    <t>Instructors and volunteers have participated in COVID-19 specific training.</t>
  </si>
  <si>
    <t>The program is delivered in a large arena with lots of air flow.</t>
  </si>
  <si>
    <t>There is no physical contact between Instructor and participant.</t>
  </si>
  <si>
    <r>
      <rPr>
        <b/>
        <sz val="12"/>
        <color rgb="FF333333"/>
        <rFont val="Calibri"/>
        <family val="2"/>
        <scheme val="minor"/>
      </rPr>
      <t>Long stay settings (&gt; 14 days)</t>
    </r>
    <r>
      <rPr>
        <sz val="12"/>
        <color rgb="FF333333"/>
        <rFont val="Calibri"/>
        <family val="2"/>
        <scheme val="minor"/>
      </rPr>
      <t xml:space="preserve">:                                           
</t>
    </r>
    <r>
      <rPr>
        <sz val="10"/>
        <color rgb="FF333333"/>
        <rFont val="Calibri"/>
        <family val="2"/>
        <scheme val="minor"/>
      </rPr>
      <t>o Individual has tested negative for COVID-19 or has resolved a COVID-19 infection,
o Pre-admission screening is conducted</t>
    </r>
  </si>
  <si>
    <t>Risk Assessment Tool has been completed and approved by Program Manager and Director of Service on September 11-2020.  This tool was completed in consultation with Hilary Webb, Program Manager at TEAD, Equestrian Association for the Disabled.</t>
  </si>
  <si>
    <t>John Doe will wash his hands on arrival and departure from the program.</t>
  </si>
  <si>
    <t>John Doe will complete a screening questionnaire upon arrival at the program.</t>
  </si>
  <si>
    <t>John will wear a mask for the duration of the progam.</t>
  </si>
  <si>
    <t>Classes are private, one Instructor, one volunteer, one participant (John), one staff member.</t>
  </si>
  <si>
    <t>John is able to follow instructions from the Instructor to support social distancing.</t>
  </si>
  <si>
    <t>Staff will support John upon arrival.</t>
  </si>
  <si>
    <t>Staff will support John.</t>
  </si>
  <si>
    <t>Staff will support John upon arrival and departure.</t>
  </si>
  <si>
    <t>John's temperature is taken 2x per day.</t>
  </si>
  <si>
    <t>Staff will support John during the program.</t>
  </si>
  <si>
    <t>Name of the individual: John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</si>
</sst>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5"/>
      <color rgb="FF333333"/>
      <name val="Arial"/>
      <family val="2"/>
    </font>
    <font>
      <sz val="12"/>
      <color rgb="FF333333"/>
      <name val="Arial"/>
      <family val="2"/>
    </font>
    <font>
      <u/>
      <sz val="11"/>
      <color theme="10"/>
      <name val="Calibri"/>
      <family val="2"/>
      <scheme val="minor"/>
    </font>
    <font>
      <sz val="11"/>
      <name val="Calibri"/>
      <family val="2"/>
      <scheme val="minor"/>
    </font>
    <font>
      <sz val="11"/>
      <color rgb="FF333333"/>
      <name val="Calibri"/>
      <family val="2"/>
      <scheme val="minor"/>
    </font>
    <font>
      <b/>
      <sz val="11"/>
      <color rgb="FF333333"/>
      <name val="Calibri"/>
      <family val="2"/>
      <scheme val="minor"/>
    </font>
    <font>
      <b/>
      <sz val="16"/>
      <color theme="1"/>
      <name val="Calibri"/>
      <family val="2"/>
      <scheme val="minor"/>
    </font>
    <font>
      <sz val="12"/>
      <color theme="1"/>
      <name val="Calibri"/>
      <family val="2"/>
      <scheme val="minor"/>
    </font>
    <font>
      <sz val="12"/>
      <color rgb="FF333333"/>
      <name val="Calibri"/>
      <family val="2"/>
      <scheme val="minor"/>
    </font>
    <font>
      <sz val="20"/>
      <color theme="1"/>
      <name val="Calibri"/>
      <family val="2"/>
      <scheme val="minor"/>
    </font>
    <font>
      <sz val="12"/>
      <color theme="1"/>
      <name val="Courier New"/>
      <family val="3"/>
    </font>
    <font>
      <sz val="7"/>
      <color theme="1"/>
      <name val="Times New Roman"/>
      <family val="1"/>
    </font>
    <font>
      <b/>
      <sz val="15"/>
      <color theme="1"/>
      <name val="Calibri"/>
      <family val="2"/>
      <scheme val="minor"/>
    </font>
    <font>
      <b/>
      <i/>
      <sz val="14"/>
      <color theme="1"/>
      <name val="Calibri"/>
      <family val="2"/>
      <scheme val="minor"/>
    </font>
    <font>
      <b/>
      <sz val="14"/>
      <color theme="1"/>
      <name val="Calibri"/>
      <family val="2"/>
      <scheme val="minor"/>
    </font>
    <font>
      <b/>
      <sz val="18"/>
      <color theme="1"/>
      <name val="Calibri"/>
      <family val="2"/>
      <scheme val="minor"/>
    </font>
    <font>
      <b/>
      <sz val="16"/>
      <color rgb="FF000000"/>
      <name val="Calibri"/>
      <family val="2"/>
      <scheme val="minor"/>
    </font>
    <font>
      <b/>
      <sz val="15"/>
      <color rgb="FF333333"/>
      <name val="Arial"/>
      <family val="2"/>
    </font>
    <font>
      <b/>
      <sz val="18"/>
      <color rgb="FF000000"/>
      <name val="Calibri"/>
      <family val="2"/>
      <scheme val="minor"/>
    </font>
    <font>
      <b/>
      <sz val="12"/>
      <color rgb="FF333333"/>
      <name val="Calibri"/>
      <family val="2"/>
      <scheme val="minor"/>
    </font>
    <font>
      <sz val="10"/>
      <color rgb="FF333333"/>
      <name val="Calibri"/>
      <family val="2"/>
      <scheme val="minor"/>
    </font>
    <font>
      <b/>
      <sz val="12"/>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CF8E3"/>
        <bgColor indexed="64"/>
      </patternFill>
    </fill>
    <fill>
      <patternFill patternType="solid">
        <fgColor rgb="FFF2DEDE"/>
        <bgColor indexed="64"/>
      </patternFill>
    </fill>
    <fill>
      <patternFill patternType="solid">
        <fgColor rgb="FFDFF0D8"/>
        <bgColor indexed="64"/>
      </patternFill>
    </fill>
    <fill>
      <patternFill patternType="solid">
        <fgColor theme="0" tint="-0.14999847407452621"/>
        <bgColor indexed="64"/>
      </patternFill>
    </fill>
    <fill>
      <patternFill patternType="solid">
        <fgColor theme="2" tint="-9.9978637043366805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rgb="FFDDDDDD"/>
      </left>
      <right/>
      <top/>
      <bottom style="thick">
        <color rgb="FFDDDDDD"/>
      </bottom>
      <diagonal/>
    </border>
    <border>
      <left/>
      <right style="medium">
        <color rgb="FFDDDDDD"/>
      </right>
      <top/>
      <bottom style="thick">
        <color rgb="FFDDDDDD"/>
      </bottom>
      <diagonal/>
    </border>
    <border>
      <left style="medium">
        <color rgb="FFDDDDDD"/>
      </left>
      <right style="medium">
        <color rgb="FFDDDDDD"/>
      </right>
      <top style="medium">
        <color rgb="FFDDDDDD"/>
      </top>
      <bottom style="thick">
        <color rgb="FFDDDDDD"/>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bottom style="medium">
        <color rgb="FFDDDDDD"/>
      </bottom>
      <diagonal/>
    </border>
    <border>
      <left style="medium">
        <color rgb="FFDDDDDD"/>
      </left>
      <right/>
      <top style="medium">
        <color rgb="FFDDDDDD"/>
      </top>
      <bottom/>
      <diagonal/>
    </border>
    <border>
      <left/>
      <right style="medium">
        <color rgb="FFDDDDDD"/>
      </right>
      <top style="medium">
        <color rgb="FFDDDDDD"/>
      </top>
      <bottom/>
      <diagonal/>
    </border>
    <border>
      <left style="medium">
        <color rgb="FFDDDDDD"/>
      </left>
      <right/>
      <top style="medium">
        <color rgb="FFDDDDDD"/>
      </top>
      <bottom style="thick">
        <color rgb="FFDDDDDD"/>
      </bottom>
      <diagonal/>
    </border>
    <border>
      <left/>
      <right/>
      <top style="medium">
        <color rgb="FFDDDDDD"/>
      </top>
      <bottom style="thick">
        <color rgb="FFDDDDDD"/>
      </bottom>
      <diagonal/>
    </border>
    <border>
      <left/>
      <right style="medium">
        <color rgb="FFDDDDDD"/>
      </right>
      <top style="medium">
        <color rgb="FFDDDDDD"/>
      </top>
      <bottom style="thick">
        <color rgb="FFDDDDDD"/>
      </bottom>
      <diagonal/>
    </border>
    <border>
      <left/>
      <right/>
      <top/>
      <bottom style="medium">
        <color rgb="FFDDDDDD"/>
      </bottom>
      <diagonal/>
    </border>
    <border>
      <left style="medium">
        <color rgb="FFDDDDDD"/>
      </left>
      <right style="medium">
        <color rgb="FFDDDDDD"/>
      </right>
      <top style="thick">
        <color rgb="FFDDDDDD"/>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theme="2" tint="-0.249977111117893"/>
      </top>
      <bottom style="thin">
        <color theme="2" tint="-0.249977111117893"/>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theme="2" tint="-0.249977111117893"/>
      </bottom>
      <diagonal/>
    </border>
    <border>
      <left/>
      <right/>
      <top style="thin">
        <color theme="2" tint="-0.249977111117893"/>
      </top>
      <bottom/>
      <diagonal/>
    </border>
    <border>
      <left style="medium">
        <color indexed="64"/>
      </left>
      <right style="medium">
        <color indexed="64"/>
      </right>
      <top style="medium">
        <color indexed="64"/>
      </top>
      <bottom style="thin">
        <color theme="2" tint="-0.249977111117893"/>
      </bottom>
      <diagonal/>
    </border>
    <border>
      <left style="medium">
        <color indexed="64"/>
      </left>
      <right style="medium">
        <color indexed="64"/>
      </right>
      <top style="thin">
        <color theme="2" tint="-0.249977111117893"/>
      </top>
      <bottom style="thin">
        <color theme="2" tint="-0.249977111117893"/>
      </bottom>
      <diagonal/>
    </border>
    <border>
      <left style="medium">
        <color indexed="64"/>
      </left>
      <right style="medium">
        <color indexed="64"/>
      </right>
      <top style="thin">
        <color theme="2" tint="-0.249977111117893"/>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50">
    <xf numFmtId="0" fontId="0" fillId="0" borderId="0" xfId="0"/>
    <xf numFmtId="0" fontId="0" fillId="0" borderId="0" xfId="0"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8" fillId="0" borderId="0" xfId="0" applyFont="1"/>
    <xf numFmtId="0" fontId="1" fillId="0" borderId="9" xfId="0" applyFont="1" applyBorder="1" applyAlignment="1">
      <alignment horizontal="center" vertical="center" wrapText="1"/>
    </xf>
    <xf numFmtId="0" fontId="0" fillId="4" borderId="0" xfId="0" applyFill="1"/>
    <xf numFmtId="0" fontId="15" fillId="4" borderId="5" xfId="0" applyFont="1" applyFill="1" applyBorder="1" applyAlignment="1">
      <alignment horizontal="center" vertical="center"/>
    </xf>
    <xf numFmtId="1" fontId="18" fillId="0" borderId="5" xfId="0" applyNumberFormat="1" applyFont="1" applyFill="1" applyBorder="1" applyAlignment="1">
      <alignment horizontal="center" wrapText="1"/>
    </xf>
    <xf numFmtId="0" fontId="19" fillId="3" borderId="24" xfId="0" applyFont="1" applyFill="1" applyBorder="1" applyAlignment="1">
      <alignment horizontal="center" wrapText="1"/>
    </xf>
    <xf numFmtId="0" fontId="19" fillId="5" borderId="25" xfId="0" applyFont="1" applyFill="1" applyBorder="1" applyAlignment="1">
      <alignment vertical="center" wrapText="1"/>
    </xf>
    <xf numFmtId="0" fontId="19" fillId="6" borderId="25" xfId="0" applyFont="1" applyFill="1" applyBorder="1" applyAlignment="1">
      <alignment vertical="center" wrapText="1"/>
    </xf>
    <xf numFmtId="0" fontId="2" fillId="6" borderId="27" xfId="0" applyFont="1" applyFill="1" applyBorder="1" applyAlignment="1">
      <alignment horizontal="center" vertical="top" wrapText="1"/>
    </xf>
    <xf numFmtId="0" fontId="2" fillId="6" borderId="27" xfId="0" applyFont="1" applyFill="1" applyBorder="1" applyAlignment="1">
      <alignment horizontal="left" vertical="top" wrapText="1"/>
    </xf>
    <xf numFmtId="0" fontId="2" fillId="5" borderId="27" xfId="0" applyFont="1" applyFill="1" applyBorder="1" applyAlignment="1">
      <alignment horizontal="left" vertical="top" wrapText="1"/>
    </xf>
    <xf numFmtId="0" fontId="2" fillId="7" borderId="27" xfId="0" applyFont="1" applyFill="1" applyBorder="1" applyAlignment="1">
      <alignment vertical="top" wrapText="1"/>
    </xf>
    <xf numFmtId="0" fontId="2" fillId="5" borderId="27" xfId="0" applyFont="1" applyFill="1" applyBorder="1" applyAlignment="1">
      <alignment horizontal="center" vertical="top" wrapText="1"/>
    </xf>
    <xf numFmtId="0" fontId="2" fillId="7" borderId="27" xfId="0" applyFont="1" applyFill="1" applyBorder="1" applyAlignment="1">
      <alignment horizontal="center" vertical="top" wrapText="1"/>
    </xf>
    <xf numFmtId="0" fontId="10" fillId="4" borderId="14" xfId="0" applyFont="1" applyFill="1" applyBorder="1" applyAlignment="1">
      <alignment vertical="center" wrapText="1"/>
    </xf>
    <xf numFmtId="0" fontId="0" fillId="4" borderId="0" xfId="0" applyFill="1" applyBorder="1"/>
    <xf numFmtId="0" fontId="1"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0" fillId="4" borderId="0" xfId="0" applyFont="1" applyFill="1" applyBorder="1" applyAlignment="1">
      <alignment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12" fillId="4" borderId="0" xfId="0" applyFont="1" applyFill="1" applyBorder="1" applyAlignment="1">
      <alignment horizontal="left" vertical="center" wrapText="1" indent="5"/>
    </xf>
    <xf numFmtId="0" fontId="9" fillId="4" borderId="36"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0" fillId="4" borderId="40" xfId="0" applyFont="1" applyFill="1" applyBorder="1" applyAlignment="1">
      <alignment vertical="center" wrapText="1"/>
    </xf>
    <xf numFmtId="0" fontId="10" fillId="9" borderId="40" xfId="0" applyFont="1" applyFill="1" applyBorder="1" applyAlignment="1">
      <alignment vertical="center" wrapText="1"/>
    </xf>
    <xf numFmtId="0" fontId="10" fillId="4" borderId="41" xfId="0" applyFont="1" applyFill="1" applyBorder="1" applyAlignment="1">
      <alignment vertical="center" wrapText="1"/>
    </xf>
    <xf numFmtId="0" fontId="10" fillId="4" borderId="42" xfId="0" applyFont="1" applyFill="1" applyBorder="1" applyAlignment="1">
      <alignment vertical="center" wrapText="1"/>
    </xf>
    <xf numFmtId="0" fontId="10" fillId="4" borderId="43" xfId="0" applyFont="1" applyFill="1" applyBorder="1" applyAlignment="1">
      <alignment vertical="center" wrapText="1"/>
    </xf>
    <xf numFmtId="0" fontId="9" fillId="4" borderId="37" xfId="0" applyFont="1" applyFill="1" applyBorder="1" applyAlignment="1">
      <alignment vertical="center" wrapText="1"/>
    </xf>
    <xf numFmtId="0" fontId="9" fillId="9" borderId="38" xfId="0" applyFont="1" applyFill="1" applyBorder="1" applyAlignment="1">
      <alignment vertical="center" wrapText="1"/>
    </xf>
    <xf numFmtId="0" fontId="9" fillId="4" borderId="38" xfId="0" applyFont="1" applyFill="1" applyBorder="1" applyAlignment="1">
      <alignment vertical="center" wrapText="1"/>
    </xf>
    <xf numFmtId="0" fontId="9" fillId="4" borderId="44" xfId="0" applyFont="1" applyFill="1" applyBorder="1" applyAlignment="1">
      <alignment vertical="center" wrapText="1"/>
    </xf>
    <xf numFmtId="0" fontId="9" fillId="4" borderId="39" xfId="0" applyFont="1" applyFill="1" applyBorder="1" applyAlignment="1">
      <alignment vertical="center" wrapText="1"/>
    </xf>
    <xf numFmtId="0" fontId="10" fillId="4" borderId="45" xfId="0" applyFont="1" applyFill="1" applyBorder="1" applyAlignment="1">
      <alignment vertical="center" wrapText="1"/>
    </xf>
    <xf numFmtId="0" fontId="10" fillId="4" borderId="46" xfId="0" applyFont="1" applyFill="1" applyBorder="1" applyAlignment="1">
      <alignment vertical="center" wrapText="1"/>
    </xf>
    <xf numFmtId="0" fontId="10" fillId="4" borderId="47" xfId="0" applyFont="1" applyFill="1" applyBorder="1" applyAlignment="1">
      <alignment vertical="center" wrapText="1"/>
    </xf>
    <xf numFmtId="0" fontId="10" fillId="9" borderId="48" xfId="0" applyFont="1" applyFill="1" applyBorder="1" applyAlignment="1">
      <alignment vertical="center" wrapText="1"/>
    </xf>
    <xf numFmtId="0" fontId="10" fillId="4" borderId="48" xfId="0" applyFont="1" applyFill="1" applyBorder="1" applyAlignment="1">
      <alignment vertical="center" wrapText="1"/>
    </xf>
    <xf numFmtId="0" fontId="12" fillId="4" borderId="48" xfId="0" applyFont="1" applyFill="1" applyBorder="1" applyAlignment="1">
      <alignment horizontal="left" vertical="center" wrapText="1" indent="5"/>
    </xf>
    <xf numFmtId="0" fontId="10" fillId="4" borderId="49" xfId="0" applyFont="1" applyFill="1" applyBorder="1" applyAlignment="1">
      <alignment vertical="center" wrapText="1"/>
    </xf>
    <xf numFmtId="9" fontId="0" fillId="0" borderId="0" xfId="0" applyNumberFormat="1"/>
    <xf numFmtId="9" fontId="18" fillId="0" borderId="5" xfId="0" applyNumberFormat="1" applyFont="1" applyFill="1" applyBorder="1" applyAlignment="1">
      <alignment horizontal="center" wrapText="1"/>
    </xf>
    <xf numFmtId="0" fontId="1" fillId="0" borderId="0" xfId="0" applyFont="1"/>
    <xf numFmtId="0" fontId="0"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6" fillId="0" borderId="1" xfId="0" applyFont="1" applyBorder="1" applyAlignment="1">
      <alignment wrapText="1"/>
    </xf>
    <xf numFmtId="0" fontId="6" fillId="0" borderId="6" xfId="0" applyFont="1" applyBorder="1" applyAlignment="1">
      <alignment wrapText="1"/>
    </xf>
    <xf numFmtId="0" fontId="0" fillId="0" borderId="53" xfId="0" applyFont="1" applyBorder="1" applyAlignment="1">
      <alignment horizontal="center" vertical="center"/>
    </xf>
    <xf numFmtId="0" fontId="6" fillId="0" borderId="7" xfId="0" applyFont="1" applyBorder="1" applyAlignment="1">
      <alignment wrapText="1"/>
    </xf>
    <xf numFmtId="0" fontId="0" fillId="0" borderId="54" xfId="0" applyFont="1" applyBorder="1" applyAlignment="1">
      <alignment horizontal="center" vertical="center"/>
    </xf>
    <xf numFmtId="0" fontId="6" fillId="0" borderId="55" xfId="0" applyFont="1" applyBorder="1" applyAlignment="1">
      <alignment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 fillId="0" borderId="1" xfId="0" applyFont="1" applyBorder="1" applyAlignment="1">
      <alignment vertical="center" wrapText="1"/>
    </xf>
    <xf numFmtId="0" fontId="5" fillId="0" borderId="6" xfId="0" applyFont="1" applyBorder="1" applyAlignment="1">
      <alignment wrapText="1"/>
    </xf>
    <xf numFmtId="0" fontId="5" fillId="0" borderId="6" xfId="1" applyFont="1" applyBorder="1" applyAlignment="1">
      <alignment wrapText="1"/>
    </xf>
    <xf numFmtId="0" fontId="5" fillId="0" borderId="6" xfId="0" applyFont="1" applyFill="1" applyBorder="1" applyAlignment="1">
      <alignment wrapText="1"/>
    </xf>
    <xf numFmtId="0" fontId="5" fillId="3" borderId="55" xfId="0" applyFont="1" applyFill="1" applyBorder="1" applyAlignment="1">
      <alignment horizontal="left" vertical="center" wrapText="1" indent="1"/>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9" fillId="7" borderId="25" xfId="0" applyFont="1" applyFill="1" applyBorder="1" applyAlignment="1">
      <alignment vertical="top" wrapText="1"/>
    </xf>
    <xf numFmtId="0" fontId="19" fillId="5" borderId="25" xfId="0" applyFont="1" applyFill="1" applyBorder="1" applyAlignment="1">
      <alignment vertical="top" wrapText="1"/>
    </xf>
    <xf numFmtId="0" fontId="19" fillId="6" borderId="25" xfId="0" applyFont="1" applyFill="1" applyBorder="1" applyAlignment="1">
      <alignment vertical="top"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9" fontId="0" fillId="0" borderId="12" xfId="0" applyNumberFormat="1" applyBorder="1" applyAlignment="1">
      <alignment horizontal="center" vertical="center"/>
    </xf>
    <xf numFmtId="9" fontId="0" fillId="0" borderId="15" xfId="0" applyNumberFormat="1" applyBorder="1" applyAlignment="1">
      <alignment horizontal="center" vertical="center"/>
    </xf>
    <xf numFmtId="0" fontId="6" fillId="0" borderId="5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9" fillId="4" borderId="17" xfId="0" applyFont="1" applyFill="1" applyBorder="1" applyAlignment="1">
      <alignment horizontal="center" vertical="center" textRotation="90" wrapText="1"/>
    </xf>
    <xf numFmtId="0" fontId="9" fillId="4" borderId="18" xfId="0" applyFont="1" applyFill="1" applyBorder="1" applyAlignment="1">
      <alignment horizontal="center" vertical="center" textRotation="90" wrapText="1"/>
    </xf>
    <xf numFmtId="0" fontId="9" fillId="4" borderId="19" xfId="0" applyFont="1" applyFill="1" applyBorder="1" applyAlignment="1">
      <alignment horizontal="center" vertical="center" textRotation="90"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4" borderId="0" xfId="0" applyFont="1" applyFill="1" applyBorder="1" applyAlignment="1">
      <alignment horizontal="center" vertical="center" textRotation="90" wrapText="1"/>
    </xf>
    <xf numFmtId="0" fontId="16"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9" fillId="4" borderId="0" xfId="0" applyFont="1" applyFill="1" applyBorder="1" applyAlignment="1">
      <alignment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20" xfId="0" applyFont="1" applyFill="1" applyBorder="1" applyAlignment="1">
      <alignment horizontal="center" vertical="center" textRotation="90" wrapText="1"/>
    </xf>
    <xf numFmtId="0" fontId="9" fillId="4" borderId="13" xfId="0" applyFont="1" applyFill="1" applyBorder="1" applyAlignment="1">
      <alignment horizontal="center" vertical="center" textRotation="90" wrapText="1"/>
    </xf>
    <xf numFmtId="0" fontId="11" fillId="4" borderId="0"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36"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0" xfId="0" applyFill="1" applyBorder="1" applyAlignment="1">
      <alignment horizontal="center" vertical="center"/>
    </xf>
    <xf numFmtId="0" fontId="9" fillId="4" borderId="17"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11" fillId="4" borderId="11"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1" fillId="4" borderId="0"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23" fillId="4" borderId="17" xfId="0" applyFont="1" applyFill="1" applyBorder="1" applyAlignment="1">
      <alignment horizontal="center" vertical="center"/>
    </xf>
    <xf numFmtId="0" fontId="9" fillId="4" borderId="19"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17" xfId="0" applyFont="1" applyFill="1" applyBorder="1" applyAlignment="1">
      <alignment horizontal="left" vertical="top" wrapText="1"/>
    </xf>
    <xf numFmtId="0" fontId="9" fillId="4" borderId="19" xfId="0" applyFont="1" applyFill="1" applyBorder="1" applyAlignment="1">
      <alignment horizontal="left" vertical="top" wrapText="1"/>
    </xf>
    <xf numFmtId="0" fontId="9" fillId="4" borderId="0" xfId="0" applyFont="1" applyFill="1" applyBorder="1" applyAlignment="1">
      <alignment horizontal="left" vertical="center" wrapText="1"/>
    </xf>
    <xf numFmtId="0" fontId="17" fillId="0" borderId="0" xfId="0" applyFont="1" applyAlignment="1">
      <alignment horizontal="center" vertical="center"/>
    </xf>
    <xf numFmtId="0" fontId="0" fillId="3" borderId="33" xfId="0" applyFill="1" applyBorder="1" applyAlignment="1">
      <alignment horizontal="left" vertical="center"/>
    </xf>
    <xf numFmtId="0" fontId="0" fillId="0" borderId="33" xfId="0" applyBorder="1"/>
    <xf numFmtId="0" fontId="2" fillId="3" borderId="28" xfId="0" applyFont="1" applyFill="1" applyBorder="1" applyAlignment="1">
      <alignment vertical="top" wrapText="1"/>
    </xf>
    <xf numFmtId="0" fontId="2" fillId="3" borderId="29" xfId="0" applyFont="1" applyFill="1" applyBorder="1" applyAlignment="1">
      <alignment vertical="top" wrapText="1"/>
    </xf>
    <xf numFmtId="0" fontId="2" fillId="3" borderId="22" xfId="0" applyFont="1" applyFill="1" applyBorder="1" applyAlignment="1">
      <alignment vertical="top" wrapText="1"/>
    </xf>
    <xf numFmtId="0" fontId="2" fillId="3" borderId="23" xfId="0" applyFont="1" applyFill="1" applyBorder="1" applyAlignment="1">
      <alignment vertical="top" wrapText="1"/>
    </xf>
    <xf numFmtId="0" fontId="19" fillId="3" borderId="30" xfId="0" applyFont="1" applyFill="1" applyBorder="1" applyAlignment="1">
      <alignment horizontal="center" wrapText="1"/>
    </xf>
    <xf numFmtId="0" fontId="19" fillId="3" borderId="31" xfId="0" applyFont="1" applyFill="1" applyBorder="1" applyAlignment="1">
      <alignment horizontal="center" wrapText="1"/>
    </xf>
    <xf numFmtId="0" fontId="19" fillId="3" borderId="32" xfId="0" applyFont="1" applyFill="1" applyBorder="1" applyAlignment="1">
      <alignment horizontal="center" wrapText="1"/>
    </xf>
    <xf numFmtId="0" fontId="19" fillId="3" borderId="34"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7" fillId="0" borderId="35" xfId="0" applyFont="1" applyFill="1" applyBorder="1" applyAlignment="1">
      <alignment horizontal="left" vertical="top" wrapText="1"/>
    </xf>
    <xf numFmtId="0" fontId="20" fillId="0" borderId="0" xfId="0" applyFont="1" applyFill="1" applyBorder="1" applyAlignment="1">
      <alignment horizontal="left" wrapText="1"/>
    </xf>
    <xf numFmtId="0" fontId="20" fillId="0" borderId="35"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nada.ca/en/public-health/services/diseases/2019-novel-coronavirus-infection/health-professionals/public-health-measures-mitigate-covid-19.html" TargetMode="External"/><Relationship Id="rId1" Type="http://schemas.openxmlformats.org/officeDocument/2006/relationships/hyperlink" Target="https://www.canada.ca/en/public-health/services/diseases/2019-novel-coronavirus-infection/health-professionals/public-health-measures-mitigate-covid-1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J33"/>
  <sheetViews>
    <sheetView topLeftCell="A7" zoomScale="70" zoomScaleNormal="70" workbookViewId="0">
      <selection activeCell="F8" sqref="F8"/>
    </sheetView>
  </sheetViews>
  <sheetFormatPr defaultRowHeight="15" x14ac:dyDescent="0.25"/>
  <cols>
    <col min="1" max="1" width="3.28515625" customWidth="1"/>
    <col min="2" max="2" width="3.7109375" customWidth="1"/>
    <col min="3" max="3" width="19.7109375" customWidth="1"/>
    <col min="4" max="4" width="52.7109375" customWidth="1"/>
    <col min="5" max="5" width="29.7109375" style="1" customWidth="1"/>
    <col min="6" max="6" width="18.28515625" style="1" customWidth="1"/>
    <col min="7" max="7" width="19.28515625" style="1" customWidth="1"/>
  </cols>
  <sheetData>
    <row r="1" spans="3:7" ht="21" x14ac:dyDescent="0.35">
      <c r="C1" s="5" t="s">
        <v>33</v>
      </c>
    </row>
    <row r="2" spans="3:7" ht="33" customHeight="1" x14ac:dyDescent="0.25">
      <c r="C2" s="72" t="s">
        <v>34</v>
      </c>
      <c r="D2" s="72"/>
      <c r="E2" s="72"/>
      <c r="F2" s="72"/>
      <c r="G2" s="72"/>
    </row>
    <row r="3" spans="3:7" ht="28.5" customHeight="1" thickBot="1" x14ac:dyDescent="0.3">
      <c r="C3" s="73"/>
      <c r="D3" s="73"/>
      <c r="E3" s="73"/>
      <c r="F3" s="73"/>
      <c r="G3" s="73"/>
    </row>
    <row r="4" spans="3:7" ht="117" customHeight="1" thickBot="1" x14ac:dyDescent="0.3">
      <c r="C4" s="6" t="s">
        <v>35</v>
      </c>
      <c r="D4" s="50" t="s">
        <v>0</v>
      </c>
      <c r="E4" s="51" t="s">
        <v>1</v>
      </c>
      <c r="F4" s="51" t="s">
        <v>2</v>
      </c>
      <c r="G4" s="52" t="s">
        <v>3</v>
      </c>
    </row>
    <row r="5" spans="3:7" ht="52.5" customHeight="1" x14ac:dyDescent="0.25">
      <c r="C5" s="88" t="s">
        <v>30</v>
      </c>
      <c r="D5" s="53" t="s">
        <v>4</v>
      </c>
      <c r="E5" s="3">
        <v>1</v>
      </c>
      <c r="F5" s="3">
        <v>4</v>
      </c>
      <c r="G5" s="49">
        <f>E5*F5</f>
        <v>4</v>
      </c>
    </row>
    <row r="6" spans="3:7" ht="45" x14ac:dyDescent="0.25">
      <c r="C6" s="89"/>
      <c r="D6" s="54" t="s">
        <v>5</v>
      </c>
      <c r="E6" s="2">
        <v>2</v>
      </c>
      <c r="F6" s="2">
        <v>4</v>
      </c>
      <c r="G6" s="55">
        <f t="shared" ref="G6:G29" si="0">E6*F6</f>
        <v>8</v>
      </c>
    </row>
    <row r="7" spans="3:7" ht="45" x14ac:dyDescent="0.25">
      <c r="C7" s="89"/>
      <c r="D7" s="54" t="s">
        <v>6</v>
      </c>
      <c r="E7" s="2">
        <v>0</v>
      </c>
      <c r="F7" s="2">
        <v>4</v>
      </c>
      <c r="G7" s="55">
        <f t="shared" si="0"/>
        <v>0</v>
      </c>
    </row>
    <row r="8" spans="3:7" ht="30.75" thickBot="1" x14ac:dyDescent="0.3">
      <c r="C8" s="90"/>
      <c r="D8" s="58" t="s">
        <v>7</v>
      </c>
      <c r="E8" s="59">
        <v>2</v>
      </c>
      <c r="F8" s="59">
        <v>4</v>
      </c>
      <c r="G8" s="60">
        <f t="shared" si="0"/>
        <v>8</v>
      </c>
    </row>
    <row r="9" spans="3:7" ht="48.75" customHeight="1" x14ac:dyDescent="0.25">
      <c r="C9" s="85" t="s">
        <v>31</v>
      </c>
      <c r="D9" s="61" t="s">
        <v>8</v>
      </c>
      <c r="E9" s="3">
        <v>0</v>
      </c>
      <c r="F9" s="3">
        <v>3</v>
      </c>
      <c r="G9" s="49">
        <f t="shared" si="0"/>
        <v>0</v>
      </c>
    </row>
    <row r="10" spans="3:7" ht="30" x14ac:dyDescent="0.25">
      <c r="C10" s="86"/>
      <c r="D10" s="54" t="s">
        <v>9</v>
      </c>
      <c r="E10" s="2">
        <v>2</v>
      </c>
      <c r="F10" s="2">
        <v>3</v>
      </c>
      <c r="G10" s="55">
        <f t="shared" si="0"/>
        <v>6</v>
      </c>
    </row>
    <row r="11" spans="3:7" ht="45" x14ac:dyDescent="0.25">
      <c r="C11" s="86"/>
      <c r="D11" s="54" t="s">
        <v>10</v>
      </c>
      <c r="E11" s="2">
        <v>2</v>
      </c>
      <c r="F11" s="2">
        <v>3</v>
      </c>
      <c r="G11" s="55">
        <f t="shared" si="0"/>
        <v>6</v>
      </c>
    </row>
    <row r="12" spans="3:7" x14ac:dyDescent="0.25">
      <c r="C12" s="86"/>
      <c r="D12" s="54" t="s">
        <v>11</v>
      </c>
      <c r="E12" s="2">
        <v>2</v>
      </c>
      <c r="F12" s="2">
        <v>3</v>
      </c>
      <c r="G12" s="55">
        <f t="shared" si="0"/>
        <v>6</v>
      </c>
    </row>
    <row r="13" spans="3:7" x14ac:dyDescent="0.25">
      <c r="C13" s="86"/>
      <c r="D13" s="54" t="s">
        <v>12</v>
      </c>
      <c r="E13" s="2">
        <v>2</v>
      </c>
      <c r="F13" s="2">
        <v>3</v>
      </c>
      <c r="G13" s="55">
        <f t="shared" si="0"/>
        <v>6</v>
      </c>
    </row>
    <row r="14" spans="3:7" x14ac:dyDescent="0.25">
      <c r="C14" s="86"/>
      <c r="D14" s="54" t="s">
        <v>13</v>
      </c>
      <c r="E14" s="2">
        <v>2</v>
      </c>
      <c r="F14" s="2">
        <v>3</v>
      </c>
      <c r="G14" s="55">
        <f t="shared" si="0"/>
        <v>6</v>
      </c>
    </row>
    <row r="15" spans="3:7" ht="30.75" thickBot="1" x14ac:dyDescent="0.3">
      <c r="C15" s="87"/>
      <c r="D15" s="58" t="s">
        <v>14</v>
      </c>
      <c r="E15" s="59">
        <v>2</v>
      </c>
      <c r="F15" s="59">
        <v>3</v>
      </c>
      <c r="G15" s="60">
        <f t="shared" si="0"/>
        <v>6</v>
      </c>
    </row>
    <row r="16" spans="3:7" ht="30" customHeight="1" x14ac:dyDescent="0.25">
      <c r="C16" s="88" t="s">
        <v>29</v>
      </c>
      <c r="D16" s="53" t="s">
        <v>15</v>
      </c>
      <c r="E16" s="3">
        <v>2</v>
      </c>
      <c r="F16" s="3">
        <v>2</v>
      </c>
      <c r="G16" s="49">
        <f t="shared" si="0"/>
        <v>4</v>
      </c>
    </row>
    <row r="17" spans="3:10" ht="30" x14ac:dyDescent="0.25">
      <c r="C17" s="89"/>
      <c r="D17" s="54" t="s">
        <v>16</v>
      </c>
      <c r="E17" s="2">
        <v>2</v>
      </c>
      <c r="F17" s="2">
        <v>2</v>
      </c>
      <c r="G17" s="55">
        <f t="shared" si="0"/>
        <v>4</v>
      </c>
    </row>
    <row r="18" spans="3:10" ht="60" x14ac:dyDescent="0.25">
      <c r="C18" s="89"/>
      <c r="D18" s="54" t="s">
        <v>17</v>
      </c>
      <c r="E18" s="2">
        <v>2</v>
      </c>
      <c r="F18" s="2">
        <v>2</v>
      </c>
      <c r="G18" s="55">
        <f t="shared" si="0"/>
        <v>4</v>
      </c>
    </row>
    <row r="19" spans="3:10" ht="60" x14ac:dyDescent="0.25">
      <c r="C19" s="89"/>
      <c r="D19" s="54" t="s">
        <v>18</v>
      </c>
      <c r="E19" s="2">
        <v>2</v>
      </c>
      <c r="F19" s="2">
        <v>2</v>
      </c>
      <c r="G19" s="55">
        <f t="shared" si="0"/>
        <v>4</v>
      </c>
    </row>
    <row r="20" spans="3:10" ht="30" x14ac:dyDescent="0.25">
      <c r="C20" s="89"/>
      <c r="D20" s="54" t="s">
        <v>19</v>
      </c>
      <c r="E20" s="2">
        <v>2</v>
      </c>
      <c r="F20" s="2">
        <v>2</v>
      </c>
      <c r="G20" s="55">
        <f t="shared" si="0"/>
        <v>4</v>
      </c>
    </row>
    <row r="21" spans="3:10" ht="30" x14ac:dyDescent="0.25">
      <c r="C21" s="89"/>
      <c r="D21" s="62" t="s">
        <v>20</v>
      </c>
      <c r="E21" s="2">
        <v>2</v>
      </c>
      <c r="F21" s="2">
        <v>2</v>
      </c>
      <c r="G21" s="55">
        <f t="shared" si="0"/>
        <v>4</v>
      </c>
    </row>
    <row r="22" spans="3:10" ht="60" x14ac:dyDescent="0.25">
      <c r="C22" s="89"/>
      <c r="D22" s="63" t="s">
        <v>21</v>
      </c>
      <c r="E22" s="2">
        <v>2</v>
      </c>
      <c r="F22" s="2">
        <v>2</v>
      </c>
      <c r="G22" s="55">
        <f t="shared" si="0"/>
        <v>4</v>
      </c>
    </row>
    <row r="23" spans="3:10" ht="60" x14ac:dyDescent="0.25">
      <c r="C23" s="89"/>
      <c r="D23" s="64" t="s">
        <v>22</v>
      </c>
      <c r="E23" s="2">
        <v>2</v>
      </c>
      <c r="F23" s="2">
        <v>2</v>
      </c>
      <c r="G23" s="55">
        <f t="shared" si="0"/>
        <v>4</v>
      </c>
    </row>
    <row r="24" spans="3:10" ht="30" x14ac:dyDescent="0.25">
      <c r="C24" s="89"/>
      <c r="D24" s="62" t="s">
        <v>23</v>
      </c>
      <c r="E24" s="2">
        <v>2</v>
      </c>
      <c r="F24" s="2">
        <v>2</v>
      </c>
      <c r="G24" s="55">
        <f t="shared" si="0"/>
        <v>4</v>
      </c>
    </row>
    <row r="25" spans="3:10" ht="45" x14ac:dyDescent="0.25">
      <c r="C25" s="89"/>
      <c r="D25" s="63" t="s">
        <v>24</v>
      </c>
      <c r="E25" s="2">
        <v>2</v>
      </c>
      <c r="F25" s="2">
        <v>2</v>
      </c>
      <c r="G25" s="55">
        <f t="shared" si="0"/>
        <v>4</v>
      </c>
    </row>
    <row r="26" spans="3:10" ht="45" x14ac:dyDescent="0.25">
      <c r="C26" s="89"/>
      <c r="D26" s="62" t="s">
        <v>25</v>
      </c>
      <c r="E26" s="2">
        <v>2</v>
      </c>
      <c r="F26" s="2">
        <v>2</v>
      </c>
      <c r="G26" s="55">
        <f t="shared" si="0"/>
        <v>4</v>
      </c>
    </row>
    <row r="27" spans="3:10" ht="30.75" thickBot="1" x14ac:dyDescent="0.3">
      <c r="C27" s="90"/>
      <c r="D27" s="65" t="s">
        <v>26</v>
      </c>
      <c r="E27" s="59">
        <v>2</v>
      </c>
      <c r="F27" s="59">
        <v>2</v>
      </c>
      <c r="G27" s="60">
        <f t="shared" si="0"/>
        <v>4</v>
      </c>
    </row>
    <row r="28" spans="3:10" ht="60" x14ac:dyDescent="0.25">
      <c r="C28" s="88" t="s">
        <v>32</v>
      </c>
      <c r="D28" s="53" t="s">
        <v>27</v>
      </c>
      <c r="E28" s="3">
        <v>2</v>
      </c>
      <c r="F28" s="3">
        <v>1</v>
      </c>
      <c r="G28" s="49">
        <f t="shared" si="0"/>
        <v>2</v>
      </c>
    </row>
    <row r="29" spans="3:10" ht="45.75" thickBot="1" x14ac:dyDescent="0.3">
      <c r="C29" s="90"/>
      <c r="D29" s="56" t="s">
        <v>28</v>
      </c>
      <c r="E29" s="4">
        <v>2</v>
      </c>
      <c r="F29" s="4">
        <v>1</v>
      </c>
      <c r="G29" s="57">
        <f t="shared" si="0"/>
        <v>2</v>
      </c>
    </row>
    <row r="30" spans="3:10" ht="17.649999999999999" customHeight="1" x14ac:dyDescent="0.25">
      <c r="C30" s="74" t="s">
        <v>69</v>
      </c>
      <c r="D30" s="75"/>
      <c r="E30" s="75"/>
      <c r="F30" s="75"/>
      <c r="G30" s="78">
        <f>SUM(G5:G29)</f>
        <v>108</v>
      </c>
    </row>
    <row r="31" spans="3:10" ht="15.75" thickBot="1" x14ac:dyDescent="0.3">
      <c r="C31" s="76"/>
      <c r="D31" s="77"/>
      <c r="E31" s="77"/>
      <c r="F31" s="77"/>
      <c r="G31" s="79"/>
    </row>
    <row r="32" spans="3:10" x14ac:dyDescent="0.25">
      <c r="C32" s="74" t="s">
        <v>70</v>
      </c>
      <c r="D32" s="80"/>
      <c r="E32" s="80"/>
      <c r="F32" s="81"/>
      <c r="G32" s="83">
        <f>G30/126</f>
        <v>0.8571428571428571</v>
      </c>
      <c r="J32" s="46"/>
    </row>
    <row r="33" spans="3:7" ht="15.75" thickBot="1" x14ac:dyDescent="0.3">
      <c r="C33" s="76"/>
      <c r="D33" s="77"/>
      <c r="E33" s="77"/>
      <c r="F33" s="82"/>
      <c r="G33" s="84"/>
    </row>
  </sheetData>
  <mergeCells count="9">
    <mergeCell ref="C2:G3"/>
    <mergeCell ref="C30:F31"/>
    <mergeCell ref="G30:G31"/>
    <mergeCell ref="C32:F33"/>
    <mergeCell ref="G32:G33"/>
    <mergeCell ref="C9:C15"/>
    <mergeCell ref="C5:C8"/>
    <mergeCell ref="C16:C27"/>
    <mergeCell ref="C28:C29"/>
  </mergeCells>
  <hyperlinks>
    <hyperlink ref="D22" r:id="rId1" location="fn57" display="fn57" xr:uid="{00000000-0004-0000-0000-000000000000}"/>
    <hyperlink ref="D25" r:id="rId2" location="promo-personal" display="promo-personal"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Q40"/>
  <sheetViews>
    <sheetView topLeftCell="A31" zoomScale="120" zoomScaleNormal="120" workbookViewId="0">
      <selection activeCell="F6" sqref="F6"/>
    </sheetView>
  </sheetViews>
  <sheetFormatPr defaultColWidth="9.28515625" defaultRowHeight="15" x14ac:dyDescent="0.25"/>
  <cols>
    <col min="1" max="5" width="9.28515625" style="7"/>
    <col min="6" max="6" width="55.7109375" style="7" customWidth="1"/>
    <col min="7" max="8" width="17.7109375" style="7" customWidth="1"/>
    <col min="9" max="13" width="9.28515625" style="7"/>
    <col min="14" max="14" width="55.7109375" style="7" customWidth="1"/>
    <col min="15" max="16" width="17.7109375" style="7" customWidth="1"/>
    <col min="17" max="16384" width="9.28515625" style="7"/>
  </cols>
  <sheetData>
    <row r="1" spans="5:16" ht="15.75" thickBot="1" x14ac:dyDescent="0.3"/>
    <row r="2" spans="5:16" ht="15" customHeight="1" x14ac:dyDescent="0.25">
      <c r="E2" s="116" t="s">
        <v>78</v>
      </c>
      <c r="F2" s="117"/>
      <c r="G2" s="117"/>
      <c r="H2" s="118"/>
      <c r="M2" s="108"/>
      <c r="N2" s="108"/>
      <c r="O2" s="108"/>
      <c r="P2" s="108"/>
    </row>
    <row r="3" spans="5:16" ht="15.75" customHeight="1" thickBot="1" x14ac:dyDescent="0.3">
      <c r="E3" s="119"/>
      <c r="F3" s="120"/>
      <c r="G3" s="121"/>
      <c r="H3" s="122"/>
      <c r="M3" s="108"/>
      <c r="N3" s="108"/>
      <c r="O3" s="108"/>
      <c r="P3" s="108"/>
    </row>
    <row r="4" spans="5:16" ht="50.1" customHeight="1" thickBot="1" x14ac:dyDescent="0.3">
      <c r="E4" s="104" t="s">
        <v>36</v>
      </c>
      <c r="F4" s="114" t="s">
        <v>123</v>
      </c>
      <c r="G4" s="27" t="s">
        <v>55</v>
      </c>
      <c r="H4" s="123" t="s">
        <v>50</v>
      </c>
      <c r="M4" s="128"/>
      <c r="N4" s="131"/>
      <c r="O4" s="24"/>
      <c r="P4" s="102"/>
    </row>
    <row r="5" spans="5:16" ht="50.1" customHeight="1" thickBot="1" x14ac:dyDescent="0.3">
      <c r="E5" s="105"/>
      <c r="F5" s="115"/>
      <c r="G5" s="28" t="s">
        <v>56</v>
      </c>
      <c r="H5" s="124"/>
      <c r="M5" s="128"/>
      <c r="N5" s="131"/>
      <c r="O5" s="24"/>
      <c r="P5" s="113"/>
    </row>
    <row r="6" spans="5:16" ht="50.1" customHeight="1" x14ac:dyDescent="0.25">
      <c r="E6" s="91" t="s">
        <v>51</v>
      </c>
      <c r="F6" s="39" t="s">
        <v>79</v>
      </c>
      <c r="G6" s="34">
        <v>0</v>
      </c>
      <c r="H6" s="125">
        <f>SUM(G6:G14)*3</f>
        <v>3</v>
      </c>
      <c r="M6" s="100"/>
      <c r="N6" s="23"/>
      <c r="O6" s="25"/>
      <c r="P6" s="101"/>
    </row>
    <row r="7" spans="5:16" ht="50.1" customHeight="1" x14ac:dyDescent="0.25">
      <c r="E7" s="92"/>
      <c r="F7" s="30" t="s">
        <v>80</v>
      </c>
      <c r="G7" s="35">
        <v>0</v>
      </c>
      <c r="H7" s="126"/>
      <c r="M7" s="100"/>
      <c r="N7" s="23"/>
      <c r="O7" s="25"/>
      <c r="P7" s="101"/>
    </row>
    <row r="8" spans="5:16" ht="50.1" customHeight="1" x14ac:dyDescent="0.25">
      <c r="E8" s="92"/>
      <c r="F8" s="29" t="s">
        <v>81</v>
      </c>
      <c r="G8" s="36">
        <v>0</v>
      </c>
      <c r="H8" s="126"/>
      <c r="M8" s="100"/>
      <c r="N8" s="23"/>
      <c r="O8" s="25"/>
      <c r="P8" s="101"/>
    </row>
    <row r="9" spans="5:16" ht="50.1" customHeight="1" x14ac:dyDescent="0.25">
      <c r="E9" s="92"/>
      <c r="F9" s="29" t="s">
        <v>82</v>
      </c>
      <c r="G9" s="37">
        <v>0</v>
      </c>
      <c r="H9" s="126"/>
      <c r="M9" s="100"/>
      <c r="N9" s="23"/>
      <c r="O9" s="25"/>
      <c r="P9" s="101"/>
    </row>
    <row r="10" spans="5:16" ht="50.1" customHeight="1" x14ac:dyDescent="0.25">
      <c r="E10" s="92"/>
      <c r="F10" s="29" t="s">
        <v>83</v>
      </c>
      <c r="G10" s="37">
        <v>0</v>
      </c>
      <c r="H10" s="126"/>
      <c r="M10" s="100"/>
      <c r="N10" s="23"/>
      <c r="O10" s="25"/>
      <c r="P10" s="101"/>
    </row>
    <row r="11" spans="5:16" ht="50.1" customHeight="1" x14ac:dyDescent="0.25">
      <c r="E11" s="92"/>
      <c r="F11" s="29" t="s">
        <v>41</v>
      </c>
      <c r="G11" s="37">
        <v>0</v>
      </c>
      <c r="H11" s="126"/>
      <c r="M11" s="100"/>
      <c r="N11" s="23"/>
      <c r="O11" s="25"/>
      <c r="P11" s="101"/>
    </row>
    <row r="12" spans="5:16" ht="50.1" customHeight="1" x14ac:dyDescent="0.25">
      <c r="E12" s="92"/>
      <c r="F12" s="29" t="s">
        <v>84</v>
      </c>
      <c r="G12" s="37">
        <v>0</v>
      </c>
      <c r="H12" s="126"/>
      <c r="M12" s="100"/>
      <c r="N12" s="23"/>
      <c r="O12" s="25"/>
      <c r="P12" s="101"/>
    </row>
    <row r="13" spans="5:16" ht="50.1" customHeight="1" x14ac:dyDescent="0.25">
      <c r="E13" s="92"/>
      <c r="F13" s="29" t="s">
        <v>85</v>
      </c>
      <c r="G13" s="37">
        <v>1</v>
      </c>
      <c r="H13" s="126"/>
      <c r="M13" s="100"/>
      <c r="N13" s="23"/>
      <c r="O13" s="25"/>
      <c r="P13" s="101"/>
    </row>
    <row r="14" spans="5:16" ht="50.1" customHeight="1" thickBot="1" x14ac:dyDescent="0.3">
      <c r="E14" s="93"/>
      <c r="F14" s="40" t="s">
        <v>86</v>
      </c>
      <c r="G14" s="37">
        <v>0</v>
      </c>
      <c r="H14" s="127"/>
      <c r="M14" s="100"/>
      <c r="N14" s="23"/>
      <c r="O14" s="25"/>
      <c r="P14" s="101"/>
    </row>
    <row r="15" spans="5:16" ht="50.1" customHeight="1" x14ac:dyDescent="0.25">
      <c r="E15" s="91" t="s">
        <v>52</v>
      </c>
      <c r="F15" s="41" t="s">
        <v>89</v>
      </c>
      <c r="G15" s="34">
        <v>0</v>
      </c>
      <c r="H15" s="125">
        <f>SUM(G15:G24)*2</f>
        <v>4</v>
      </c>
      <c r="M15" s="100"/>
      <c r="N15" s="23"/>
      <c r="O15" s="25"/>
      <c r="P15" s="101"/>
    </row>
    <row r="16" spans="5:16" ht="50.1" customHeight="1" x14ac:dyDescent="0.25">
      <c r="E16" s="92"/>
      <c r="F16" s="42" t="s">
        <v>39</v>
      </c>
      <c r="G16" s="35">
        <v>0</v>
      </c>
      <c r="H16" s="126"/>
      <c r="M16" s="100"/>
      <c r="N16" s="23"/>
      <c r="O16" s="103"/>
      <c r="P16" s="101"/>
    </row>
    <row r="17" spans="5:16" ht="50.1" customHeight="1" x14ac:dyDescent="0.25">
      <c r="E17" s="92"/>
      <c r="F17" s="43" t="s">
        <v>88</v>
      </c>
      <c r="G17" s="36">
        <v>1</v>
      </c>
      <c r="H17" s="126"/>
      <c r="M17" s="100"/>
      <c r="N17" s="26"/>
      <c r="O17" s="103"/>
      <c r="P17" s="101"/>
    </row>
    <row r="18" spans="5:16" ht="50.1" customHeight="1" x14ac:dyDescent="0.25">
      <c r="E18" s="92"/>
      <c r="F18" s="43" t="s">
        <v>87</v>
      </c>
      <c r="G18" s="37">
        <v>0</v>
      </c>
      <c r="H18" s="126"/>
      <c r="M18" s="100"/>
      <c r="N18" s="26"/>
      <c r="O18" s="103"/>
      <c r="P18" s="101"/>
    </row>
    <row r="19" spans="5:16" ht="50.1" customHeight="1" x14ac:dyDescent="0.25">
      <c r="E19" s="92"/>
      <c r="F19" s="43" t="s">
        <v>42</v>
      </c>
      <c r="G19" s="37">
        <v>0</v>
      </c>
      <c r="H19" s="126"/>
      <c r="M19" s="100"/>
      <c r="N19" s="26"/>
      <c r="O19" s="103"/>
      <c r="P19" s="101"/>
    </row>
    <row r="20" spans="5:16" ht="50.1" customHeight="1" x14ac:dyDescent="0.25">
      <c r="E20" s="92"/>
      <c r="F20" s="44" t="s">
        <v>43</v>
      </c>
      <c r="G20" s="37">
        <v>1</v>
      </c>
      <c r="H20" s="126"/>
      <c r="M20" s="100"/>
      <c r="N20" s="26"/>
      <c r="O20" s="103"/>
      <c r="P20" s="101"/>
    </row>
    <row r="21" spans="5:16" ht="50.1" customHeight="1" x14ac:dyDescent="0.25">
      <c r="E21" s="92"/>
      <c r="F21" s="44" t="s">
        <v>44</v>
      </c>
      <c r="G21" s="37">
        <v>0</v>
      </c>
      <c r="H21" s="126"/>
      <c r="M21" s="100"/>
      <c r="N21" s="26"/>
      <c r="O21" s="103"/>
      <c r="P21" s="101"/>
    </row>
    <row r="22" spans="5:16" ht="50.1" customHeight="1" x14ac:dyDescent="0.25">
      <c r="E22" s="92"/>
      <c r="F22" s="43" t="s">
        <v>45</v>
      </c>
      <c r="G22" s="37">
        <v>0</v>
      </c>
      <c r="H22" s="126"/>
      <c r="M22" s="100"/>
      <c r="N22" s="26"/>
      <c r="O22" s="103"/>
      <c r="P22" s="101"/>
    </row>
    <row r="23" spans="5:16" ht="50.1" customHeight="1" x14ac:dyDescent="0.25">
      <c r="E23" s="92"/>
      <c r="F23" s="43" t="s">
        <v>46</v>
      </c>
      <c r="G23" s="37">
        <v>0</v>
      </c>
      <c r="H23" s="126"/>
      <c r="M23" s="100"/>
      <c r="N23" s="26"/>
      <c r="O23" s="103"/>
      <c r="P23" s="101"/>
    </row>
    <row r="24" spans="5:16" ht="50.1" customHeight="1" thickBot="1" x14ac:dyDescent="0.3">
      <c r="E24" s="93"/>
      <c r="F24" s="45" t="s">
        <v>47</v>
      </c>
      <c r="G24" s="37">
        <v>0</v>
      </c>
      <c r="H24" s="127"/>
      <c r="M24" s="100"/>
      <c r="N24" s="26"/>
      <c r="O24" s="103"/>
      <c r="P24" s="101"/>
    </row>
    <row r="25" spans="5:16" ht="50.1" customHeight="1" x14ac:dyDescent="0.25">
      <c r="E25" s="106" t="s">
        <v>53</v>
      </c>
      <c r="F25" s="31" t="s">
        <v>90</v>
      </c>
      <c r="G25" s="34">
        <v>1</v>
      </c>
      <c r="H25" s="125">
        <f>SUM(G25:G30)*1</f>
        <v>4</v>
      </c>
      <c r="M25" s="100"/>
      <c r="N25" s="23"/>
      <c r="O25" s="25"/>
      <c r="P25" s="101"/>
    </row>
    <row r="26" spans="5:16" ht="50.1" customHeight="1" x14ac:dyDescent="0.25">
      <c r="E26" s="106"/>
      <c r="F26" s="32" t="s">
        <v>91</v>
      </c>
      <c r="G26" s="36">
        <v>0</v>
      </c>
      <c r="H26" s="126"/>
      <c r="M26" s="100"/>
      <c r="N26" s="23"/>
      <c r="O26" s="25"/>
      <c r="P26" s="101"/>
    </row>
    <row r="27" spans="5:16" ht="50.1" customHeight="1" thickBot="1" x14ac:dyDescent="0.3">
      <c r="E27" s="106"/>
      <c r="F27" s="32" t="s">
        <v>93</v>
      </c>
      <c r="G27" s="38">
        <v>1</v>
      </c>
      <c r="H27" s="126"/>
      <c r="M27" s="100"/>
      <c r="N27" s="23"/>
      <c r="O27" s="25"/>
      <c r="P27" s="101"/>
    </row>
    <row r="28" spans="5:16" ht="50.1" customHeight="1" thickBot="1" x14ac:dyDescent="0.3">
      <c r="E28" s="106"/>
      <c r="F28" s="32" t="s">
        <v>92</v>
      </c>
      <c r="G28" s="38">
        <v>0</v>
      </c>
      <c r="H28" s="126"/>
      <c r="M28" s="100"/>
      <c r="N28" s="23"/>
      <c r="O28" s="25"/>
      <c r="P28" s="101"/>
    </row>
    <row r="29" spans="5:16" ht="50.1" customHeight="1" thickBot="1" x14ac:dyDescent="0.3">
      <c r="E29" s="106"/>
      <c r="F29" s="32" t="s">
        <v>48</v>
      </c>
      <c r="G29" s="38">
        <v>1</v>
      </c>
      <c r="H29" s="126"/>
      <c r="M29" s="100"/>
      <c r="N29" s="23"/>
      <c r="O29" s="25"/>
      <c r="P29" s="101"/>
    </row>
    <row r="30" spans="5:16" ht="50.1" customHeight="1" thickBot="1" x14ac:dyDescent="0.3">
      <c r="E30" s="107"/>
      <c r="F30" s="33" t="s">
        <v>49</v>
      </c>
      <c r="G30" s="38">
        <v>1</v>
      </c>
      <c r="H30" s="127"/>
      <c r="M30" s="100"/>
      <c r="N30" s="23"/>
      <c r="O30" s="25"/>
      <c r="P30" s="101"/>
    </row>
    <row r="31" spans="5:16" ht="50.1" customHeight="1" thickBot="1" x14ac:dyDescent="0.3">
      <c r="E31" s="91" t="s">
        <v>74</v>
      </c>
      <c r="F31" s="19" t="s">
        <v>76</v>
      </c>
      <c r="G31" s="94"/>
      <c r="H31" s="95"/>
      <c r="M31" s="100"/>
      <c r="N31" s="23"/>
      <c r="O31" s="25"/>
      <c r="P31" s="101"/>
    </row>
    <row r="32" spans="5:16" ht="50.1" customHeight="1" thickBot="1" x14ac:dyDescent="0.3">
      <c r="E32" s="92"/>
      <c r="F32" s="19" t="s">
        <v>75</v>
      </c>
      <c r="G32" s="96"/>
      <c r="H32" s="97"/>
      <c r="M32" s="100"/>
      <c r="N32" s="23"/>
      <c r="O32" s="25"/>
      <c r="P32" s="101"/>
    </row>
    <row r="33" spans="5:17" ht="63" customHeight="1" thickBot="1" x14ac:dyDescent="0.3">
      <c r="E33" s="92"/>
      <c r="F33" s="19" t="s">
        <v>111</v>
      </c>
      <c r="G33" s="96"/>
      <c r="H33" s="97"/>
      <c r="M33" s="100"/>
      <c r="N33" s="23"/>
      <c r="O33" s="25"/>
      <c r="P33" s="101"/>
    </row>
    <row r="34" spans="5:17" ht="50.1" customHeight="1" x14ac:dyDescent="0.25">
      <c r="E34" s="92"/>
      <c r="F34" s="129" t="s">
        <v>94</v>
      </c>
      <c r="G34" s="96"/>
      <c r="H34" s="97"/>
      <c r="M34" s="100"/>
      <c r="N34" s="23"/>
      <c r="O34" s="25"/>
      <c r="P34" s="101"/>
    </row>
    <row r="35" spans="5:17" ht="49.5" customHeight="1" thickBot="1" x14ac:dyDescent="0.3">
      <c r="E35" s="93"/>
      <c r="F35" s="130"/>
      <c r="G35" s="98"/>
      <c r="H35" s="99"/>
      <c r="M35" s="102"/>
      <c r="N35" s="102"/>
      <c r="O35" s="102"/>
      <c r="P35" s="22"/>
    </row>
    <row r="36" spans="5:17" ht="50.1" customHeight="1" thickBot="1" x14ac:dyDescent="0.3">
      <c r="E36" s="109" t="s">
        <v>54</v>
      </c>
      <c r="F36" s="110"/>
      <c r="G36" s="111"/>
      <c r="H36" s="8">
        <f>SUM(H6:H30)</f>
        <v>11</v>
      </c>
      <c r="M36" s="20"/>
      <c r="N36" s="21"/>
      <c r="O36" s="21"/>
      <c r="P36" s="112"/>
      <c r="Q36" s="20"/>
    </row>
    <row r="37" spans="5:17" ht="50.1" customHeight="1" x14ac:dyDescent="0.25">
      <c r="M37" s="21"/>
      <c r="N37" s="20"/>
      <c r="O37" s="20"/>
      <c r="P37" s="112"/>
      <c r="Q37" s="20"/>
    </row>
    <row r="38" spans="5:17" ht="50.1" customHeight="1" x14ac:dyDescent="0.25">
      <c r="M38" s="20"/>
      <c r="N38" s="20"/>
      <c r="O38" s="20"/>
      <c r="P38" s="20"/>
      <c r="Q38" s="20"/>
    </row>
    <row r="39" spans="5:17" ht="50.1" customHeight="1" x14ac:dyDescent="0.25"/>
    <row r="40" spans="5:17" ht="19.5" customHeight="1" x14ac:dyDescent="0.25"/>
  </sheetData>
  <mergeCells count="27">
    <mergeCell ref="M2:P3"/>
    <mergeCell ref="E36:G36"/>
    <mergeCell ref="P36:P37"/>
    <mergeCell ref="P4:P5"/>
    <mergeCell ref="P6:P15"/>
    <mergeCell ref="P16:P30"/>
    <mergeCell ref="F4:F5"/>
    <mergeCell ref="E2:H3"/>
    <mergeCell ref="H4:H5"/>
    <mergeCell ref="H6:H14"/>
    <mergeCell ref="H15:H24"/>
    <mergeCell ref="H25:H30"/>
    <mergeCell ref="M4:M5"/>
    <mergeCell ref="F34:F35"/>
    <mergeCell ref="N4:N5"/>
    <mergeCell ref="M6:M15"/>
    <mergeCell ref="M16:M30"/>
    <mergeCell ref="O16:O24"/>
    <mergeCell ref="E4:E5"/>
    <mergeCell ref="E6:E14"/>
    <mergeCell ref="E15:E24"/>
    <mergeCell ref="E25:E30"/>
    <mergeCell ref="E31:E35"/>
    <mergeCell ref="G31:H35"/>
    <mergeCell ref="M31:M34"/>
    <mergeCell ref="P31:P34"/>
    <mergeCell ref="M35:O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6"/>
  <sheetViews>
    <sheetView tabSelected="1" topLeftCell="A4" zoomScale="75" zoomScaleNormal="75" workbookViewId="0">
      <selection activeCell="F16" sqref="F16"/>
    </sheetView>
  </sheetViews>
  <sheetFormatPr defaultRowHeight="15" x14ac:dyDescent="0.25"/>
  <cols>
    <col min="2" max="2" width="22.28515625" customWidth="1"/>
    <col min="3" max="3" width="15.7109375" customWidth="1"/>
    <col min="4" max="4" width="21.42578125" customWidth="1"/>
    <col min="5" max="5" width="29.42578125" customWidth="1"/>
    <col min="6" max="6" width="32.7109375" customWidth="1"/>
  </cols>
  <sheetData>
    <row r="1" spans="2:6" ht="23.25" x14ac:dyDescent="0.25">
      <c r="B1" s="132" t="s">
        <v>77</v>
      </c>
      <c r="C1" s="132"/>
      <c r="D1" s="132"/>
      <c r="E1" s="132"/>
    </row>
    <row r="2" spans="2:6" ht="15.75" thickBot="1" x14ac:dyDescent="0.3"/>
    <row r="3" spans="2:6" ht="21.75" customHeight="1" thickBot="1" x14ac:dyDescent="0.4">
      <c r="B3" s="146" t="s">
        <v>57</v>
      </c>
      <c r="C3" s="146"/>
      <c r="D3" s="147"/>
      <c r="E3" s="9">
        <f>('Risk Assessment'!H36)</f>
        <v>11</v>
      </c>
    </row>
    <row r="4" spans="2:6" ht="15.75" thickBot="1" x14ac:dyDescent="0.3"/>
    <row r="5" spans="2:6" ht="21.75" customHeight="1" thickBot="1" x14ac:dyDescent="0.4">
      <c r="B5" s="148" t="s">
        <v>58</v>
      </c>
      <c r="C5" s="148"/>
      <c r="D5" s="149"/>
      <c r="E5" s="47">
        <f>SUM('Risk Mitigation Table'!G5:G29)/126</f>
        <v>0.8571428571428571</v>
      </c>
    </row>
    <row r="8" spans="2:6" ht="15.75" thickBot="1" x14ac:dyDescent="0.3">
      <c r="B8" s="133" t="s">
        <v>59</v>
      </c>
      <c r="C8" s="134"/>
      <c r="D8" s="134"/>
      <c r="E8" s="134"/>
      <c r="F8" s="134"/>
    </row>
    <row r="9" spans="2:6" ht="58.5" customHeight="1" thickBot="1" x14ac:dyDescent="0.35">
      <c r="B9" s="135"/>
      <c r="C9" s="136"/>
      <c r="D9" s="139" t="s">
        <v>60</v>
      </c>
      <c r="E9" s="140"/>
      <c r="F9" s="141"/>
    </row>
    <row r="10" spans="2:6" ht="40.5" thickTop="1" thickBot="1" x14ac:dyDescent="0.35">
      <c r="B10" s="137"/>
      <c r="C10" s="138"/>
      <c r="D10" s="10" t="s">
        <v>71</v>
      </c>
      <c r="E10" s="10" t="s">
        <v>72</v>
      </c>
      <c r="F10" s="10" t="s">
        <v>73</v>
      </c>
    </row>
    <row r="11" spans="2:6" ht="20.25" thickTop="1" x14ac:dyDescent="0.25">
      <c r="B11" s="142" t="s">
        <v>36</v>
      </c>
      <c r="C11" s="142" t="s">
        <v>37</v>
      </c>
      <c r="D11" s="11" t="s">
        <v>61</v>
      </c>
      <c r="E11" s="12" t="s">
        <v>63</v>
      </c>
      <c r="F11" s="12" t="s">
        <v>65</v>
      </c>
    </row>
    <row r="12" spans="2:6" ht="169.5" thickBot="1" x14ac:dyDescent="0.3">
      <c r="B12" s="143"/>
      <c r="C12" s="144"/>
      <c r="D12" s="17" t="s">
        <v>62</v>
      </c>
      <c r="E12" s="13" t="s">
        <v>64</v>
      </c>
      <c r="F12" s="13" t="s">
        <v>64</v>
      </c>
    </row>
    <row r="13" spans="2:6" ht="19.5" x14ac:dyDescent="0.25">
      <c r="B13" s="143"/>
      <c r="C13" s="145" t="s">
        <v>38</v>
      </c>
      <c r="D13" s="69" t="s">
        <v>66</v>
      </c>
      <c r="E13" s="70" t="s">
        <v>61</v>
      </c>
      <c r="F13" s="71" t="s">
        <v>63</v>
      </c>
    </row>
    <row r="14" spans="2:6" ht="132" thickBot="1" x14ac:dyDescent="0.3">
      <c r="B14" s="143"/>
      <c r="C14" s="144"/>
      <c r="D14" s="16" t="s">
        <v>67</v>
      </c>
      <c r="E14" s="15" t="s">
        <v>62</v>
      </c>
      <c r="F14" s="14" t="s">
        <v>64</v>
      </c>
    </row>
    <row r="15" spans="2:6" ht="19.5" x14ac:dyDescent="0.25">
      <c r="B15" s="143"/>
      <c r="C15" s="145" t="s">
        <v>40</v>
      </c>
      <c r="D15" s="69" t="s">
        <v>68</v>
      </c>
      <c r="E15" s="69" t="s">
        <v>66</v>
      </c>
      <c r="F15" s="70" t="s">
        <v>61</v>
      </c>
    </row>
    <row r="16" spans="2:6" ht="179.25" customHeight="1" thickBot="1" x14ac:dyDescent="0.3">
      <c r="B16" s="144"/>
      <c r="C16" s="144"/>
      <c r="D16" s="16" t="s">
        <v>67</v>
      </c>
      <c r="E16" s="18" t="s">
        <v>67</v>
      </c>
      <c r="F16" s="17" t="s">
        <v>62</v>
      </c>
    </row>
  </sheetData>
  <mergeCells count="10">
    <mergeCell ref="B1:E1"/>
    <mergeCell ref="B8:F8"/>
    <mergeCell ref="B9:C10"/>
    <mergeCell ref="D9:F9"/>
    <mergeCell ref="B11:B16"/>
    <mergeCell ref="C11:C12"/>
    <mergeCell ref="C13:C14"/>
    <mergeCell ref="C15:C16"/>
    <mergeCell ref="B3:D3"/>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topLeftCell="A4" workbookViewId="0">
      <selection activeCell="A2" sqref="A2"/>
    </sheetView>
  </sheetViews>
  <sheetFormatPr defaultRowHeight="15" x14ac:dyDescent="0.25"/>
  <cols>
    <col min="1" max="1" width="46.28515625" customWidth="1"/>
    <col min="2" max="2" width="34.5703125" bestFit="1" customWidth="1"/>
    <col min="3" max="3" width="29.5703125" customWidth="1"/>
  </cols>
  <sheetData>
    <row r="1" spans="1:4" x14ac:dyDescent="0.25">
      <c r="A1" s="48" t="s">
        <v>95</v>
      </c>
      <c r="B1" s="48" t="s">
        <v>96</v>
      </c>
      <c r="C1" s="48" t="s">
        <v>97</v>
      </c>
    </row>
    <row r="2" spans="1:4" ht="90" x14ac:dyDescent="0.25">
      <c r="A2" s="66" t="s">
        <v>112</v>
      </c>
      <c r="B2" s="66" t="s">
        <v>98</v>
      </c>
      <c r="C2" s="66" t="s">
        <v>101</v>
      </c>
      <c r="D2" s="67"/>
    </row>
    <row r="3" spans="1:4" ht="45" x14ac:dyDescent="0.25">
      <c r="A3" s="68" t="s">
        <v>113</v>
      </c>
      <c r="B3" s="68" t="s">
        <v>120</v>
      </c>
      <c r="C3" s="68" t="s">
        <v>104</v>
      </c>
      <c r="D3" s="68"/>
    </row>
    <row r="4" spans="1:4" ht="45" x14ac:dyDescent="0.25">
      <c r="A4" s="68" t="s">
        <v>114</v>
      </c>
      <c r="B4" s="67" t="s">
        <v>118</v>
      </c>
      <c r="C4" s="68" t="s">
        <v>104</v>
      </c>
      <c r="D4" s="67"/>
    </row>
    <row r="5" spans="1:4" ht="30" x14ac:dyDescent="0.25">
      <c r="A5" s="68" t="s">
        <v>115</v>
      </c>
      <c r="B5" s="67" t="s">
        <v>121</v>
      </c>
      <c r="C5" s="67" t="s">
        <v>102</v>
      </c>
      <c r="D5" s="67"/>
    </row>
    <row r="6" spans="1:4" ht="45" x14ac:dyDescent="0.25">
      <c r="A6" s="68" t="s">
        <v>122</v>
      </c>
      <c r="B6" s="68" t="s">
        <v>99</v>
      </c>
      <c r="C6" s="67" t="s">
        <v>100</v>
      </c>
      <c r="D6" s="67"/>
    </row>
    <row r="7" spans="1:4" ht="45" x14ac:dyDescent="0.25">
      <c r="A7" s="68" t="s">
        <v>116</v>
      </c>
      <c r="B7" s="68" t="s">
        <v>103</v>
      </c>
      <c r="C7" s="68" t="s">
        <v>104</v>
      </c>
      <c r="D7" s="67"/>
    </row>
    <row r="8" spans="1:4" ht="45" x14ac:dyDescent="0.25">
      <c r="A8" s="68" t="s">
        <v>110</v>
      </c>
      <c r="B8" s="68" t="s">
        <v>106</v>
      </c>
      <c r="C8" s="68" t="s">
        <v>104</v>
      </c>
      <c r="D8" s="67"/>
    </row>
    <row r="9" spans="1:4" ht="45" x14ac:dyDescent="0.25">
      <c r="A9" s="68" t="s">
        <v>108</v>
      </c>
      <c r="B9" s="68" t="s">
        <v>106</v>
      </c>
      <c r="C9" s="68" t="s">
        <v>104</v>
      </c>
      <c r="D9" s="67"/>
    </row>
    <row r="10" spans="1:4" ht="45" x14ac:dyDescent="0.25">
      <c r="A10" s="68" t="s">
        <v>105</v>
      </c>
      <c r="B10" s="68" t="s">
        <v>106</v>
      </c>
      <c r="C10" s="68" t="s">
        <v>104</v>
      </c>
      <c r="D10" s="67"/>
    </row>
    <row r="11" spans="1:4" ht="45" x14ac:dyDescent="0.25">
      <c r="A11" s="68" t="s">
        <v>107</v>
      </c>
      <c r="B11" s="68" t="s">
        <v>106</v>
      </c>
      <c r="C11" s="68" t="s">
        <v>104</v>
      </c>
      <c r="D11" s="67"/>
    </row>
    <row r="12" spans="1:4" ht="45" x14ac:dyDescent="0.25">
      <c r="A12" s="68" t="s">
        <v>117</v>
      </c>
      <c r="B12" s="68" t="s">
        <v>119</v>
      </c>
      <c r="C12" s="68" t="s">
        <v>104</v>
      </c>
      <c r="D12" s="67"/>
    </row>
    <row r="13" spans="1:4" ht="30" x14ac:dyDescent="0.25">
      <c r="A13" s="68" t="s">
        <v>109</v>
      </c>
      <c r="B13" s="67"/>
      <c r="C13" s="67"/>
      <c r="D13" s="6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7051038FA15E42B2673C399BF1F490" ma:contentTypeVersion="10" ma:contentTypeDescription="Create a new document." ma:contentTypeScope="" ma:versionID="4bd2b4555fdcbbc8014445c2a462739b">
  <xsd:schema xmlns:xsd="http://www.w3.org/2001/XMLSchema" xmlns:xs="http://www.w3.org/2001/XMLSchema" xmlns:p="http://schemas.microsoft.com/office/2006/metadata/properties" xmlns:ns3="38af5dec-e68c-4be7-8658-2adae4b4ef49" targetNamespace="http://schemas.microsoft.com/office/2006/metadata/properties" ma:root="true" ma:fieldsID="0220e8c6040ddd35c77de07814d76e52" ns3:_="">
    <xsd:import namespace="38af5dec-e68c-4be7-8658-2adae4b4ef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f5dec-e68c-4be7-8658-2adae4b4e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03E5CA-7AC0-49CD-AA54-D0EE25E44077}">
  <ds:schemaRefs>
    <ds:schemaRef ds:uri="http://schemas.microsoft.com/sharepoint/v3/contenttype/forms"/>
  </ds:schemaRefs>
</ds:datastoreItem>
</file>

<file path=customXml/itemProps2.xml><?xml version="1.0" encoding="utf-8"?>
<ds:datastoreItem xmlns:ds="http://schemas.openxmlformats.org/officeDocument/2006/customXml" ds:itemID="{C0FD1C18-D7D8-4E51-9EEF-E4445B28D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f5dec-e68c-4be7-8658-2adae4b4ef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A8E09-4330-4E3F-9D1A-EC9C07CF9B8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af5dec-e68c-4be7-8658-2adae4b4ef49"/>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Mitigation Table</vt:lpstr>
      <vt:lpstr>Risk Assessment</vt:lpstr>
      <vt:lpstr>Overall Risk Score</vt:lpstr>
      <vt:lpstr>Rationale</vt:lpstr>
    </vt:vector>
  </TitlesOfParts>
  <Company>City of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Nandu, Latchman</dc:creator>
  <cp:lastModifiedBy>Don Walker</cp:lastModifiedBy>
  <dcterms:created xsi:type="dcterms:W3CDTF">2020-07-13T12:27:15Z</dcterms:created>
  <dcterms:modified xsi:type="dcterms:W3CDTF">2020-10-21T13:50:41Z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0x0101007E7051038FA15E42B2673C399BF1F490</vt:lpwstr>
  </property>
</Properties>
</file>